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 - Operations\Goto Folder\Transportation Forms\"/>
    </mc:Choice>
  </mc:AlternateContent>
  <xr:revisionPtr revIDLastSave="0" documentId="13_ncr:1_{C3B2DC82-1516-431F-85AF-18FE1F2778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Sheet1!$A$1:$H$39</definedName>
    <definedName name="PROGRAM">Sheet2!$A$1:$A$8</definedName>
    <definedName name="SELECT">Sheet2!$B$1:$B$4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28" i="1"/>
  <c r="E17" i="1"/>
  <c r="A28" i="1" l="1"/>
  <c r="B28" i="1" s="1"/>
  <c r="A35" i="1"/>
  <c r="B35" i="1" s="1"/>
  <c r="D35" i="1" l="1"/>
  <c r="H35" i="1" s="1"/>
  <c r="D28" i="1"/>
  <c r="H28" i="1" s="1"/>
  <c r="G35" i="1" l="1"/>
  <c r="G28" i="1"/>
  <c r="G38" i="1" l="1"/>
  <c r="F38" i="1" s="1"/>
</calcChain>
</file>

<file path=xl/sharedStrings.xml><?xml version="1.0" encoding="utf-8"?>
<sst xmlns="http://schemas.openxmlformats.org/spreadsheetml/2006/main" count="92" uniqueCount="76">
  <si>
    <t>TRANSPORTATION AUTHORIZATION FORM</t>
  </si>
  <si>
    <t>DOB / Phone:</t>
  </si>
  <si>
    <t>PMI:</t>
  </si>
  <si>
    <t>STREET ADDRESS:</t>
  </si>
  <si>
    <t>CITY &amp; ZIP</t>
  </si>
  <si>
    <t>COUNTY CASE MANAGER</t>
  </si>
  <si>
    <t>PHONE / FAX:</t>
  </si>
  <si>
    <t>EMAIL</t>
  </si>
  <si>
    <t>PROGRAM</t>
  </si>
  <si>
    <t>REQUEST</t>
  </si>
  <si>
    <t>mm/dd/yy</t>
  </si>
  <si>
    <t>000-000-0000</t>
  </si>
  <si>
    <t>00000000</t>
  </si>
  <si>
    <t>CADI</t>
  </si>
  <si>
    <t>Start</t>
  </si>
  <si>
    <t>End</t>
  </si>
  <si>
    <t>Units</t>
  </si>
  <si>
    <t>Description</t>
  </si>
  <si>
    <t>Serial #</t>
  </si>
  <si>
    <t>Cost/month</t>
  </si>
  <si>
    <t>units/month</t>
  </si>
  <si>
    <t>ADMIN/Month</t>
  </si>
  <si>
    <t>$/Month +Admin</t>
  </si>
  <si>
    <t>TA Total</t>
  </si>
  <si>
    <t>TOTAL ALL SERVICES</t>
  </si>
  <si>
    <t>EW</t>
  </si>
  <si>
    <t>TBI</t>
  </si>
  <si>
    <t>AC</t>
  </si>
  <si>
    <t>MSC+</t>
  </si>
  <si>
    <t>MSHO</t>
  </si>
  <si>
    <t>DD</t>
  </si>
  <si>
    <t>CAC</t>
  </si>
  <si>
    <t>NEW</t>
  </si>
  <si>
    <t>CHANGE</t>
  </si>
  <si>
    <t>REPLACMENT</t>
  </si>
  <si>
    <t>CANCEL</t>
  </si>
  <si>
    <t xml:space="preserve">Comments: </t>
  </si>
  <si>
    <t>METRO TRANSIT  GO TO Card</t>
  </si>
  <si>
    <t>CLIENT INFORMATION</t>
  </si>
  <si>
    <t>ANNUAL UNITS</t>
  </si>
  <si>
    <t>MONTHLY UNIT TOTAL</t>
  </si>
  <si>
    <r>
      <t>Stored Value</t>
    </r>
    <r>
      <rPr>
        <sz val="10"/>
        <color theme="1"/>
        <rFont val="Calibri"/>
        <family val="2"/>
        <scheme val="minor"/>
      </rPr>
      <t xml:space="preserve"> ($10, $20, $30, $40, $50, $60, $70, $80, $100, $120, $140, $180)</t>
    </r>
  </si>
  <si>
    <t>100/ $1</t>
  </si>
  <si>
    <t>NAME</t>
  </si>
  <si>
    <t xml:space="preserve">Today's DATE: </t>
  </si>
  <si>
    <t>Street, Apartment #</t>
  </si>
  <si>
    <t>City, State, Zip</t>
  </si>
  <si>
    <t>NAME:</t>
  </si>
  <si>
    <r>
      <t xml:space="preserve">PROVIDER ID: </t>
    </r>
    <r>
      <rPr>
        <b/>
        <sz val="12"/>
        <color theme="1"/>
        <rFont val="Calibri"/>
        <family val="2"/>
        <scheme val="minor"/>
      </rPr>
      <t xml:space="preserve">A749120100               </t>
    </r>
    <r>
      <rPr>
        <sz val="12"/>
        <color theme="1"/>
        <rFont val="Calibri"/>
        <family val="2"/>
        <scheme val="minor"/>
      </rPr>
      <t xml:space="preserve">PROCEDURE: </t>
    </r>
    <r>
      <rPr>
        <sz val="12"/>
        <color rgb="FFFF0000"/>
        <rFont val="Calibri"/>
        <family val="2"/>
        <scheme val="minor"/>
      </rPr>
      <t>T2003</t>
    </r>
    <r>
      <rPr>
        <sz val="12"/>
        <color theme="1"/>
        <rFont val="Calibri"/>
        <family val="2"/>
        <scheme val="minor"/>
      </rPr>
      <t xml:space="preserve">    MODIFIER: </t>
    </r>
    <r>
      <rPr>
        <sz val="12"/>
        <color rgb="FFFF0000"/>
        <rFont val="Calibri"/>
        <family val="2"/>
        <scheme val="minor"/>
      </rPr>
      <t>UC</t>
    </r>
  </si>
  <si>
    <r>
      <rPr>
        <b/>
        <sz val="13"/>
        <color theme="1"/>
        <rFont val="Calibri"/>
        <family val="2"/>
        <scheme val="minor"/>
      </rPr>
      <t>Fill in all cells with</t>
    </r>
    <r>
      <rPr>
        <b/>
        <sz val="13"/>
        <color rgb="FFFF0000"/>
        <rFont val="Calibri"/>
        <family val="2"/>
        <scheme val="minor"/>
      </rPr>
      <t xml:space="preserve"> RED</t>
    </r>
    <r>
      <rPr>
        <b/>
        <sz val="13"/>
        <color theme="1"/>
        <rFont val="Calibri"/>
        <family val="2"/>
        <scheme val="minor"/>
      </rPr>
      <t xml:space="preserve"> text </t>
    </r>
    <r>
      <rPr>
        <sz val="13"/>
        <color theme="1"/>
        <rFont val="Calibri"/>
        <family val="2"/>
        <scheme val="minor"/>
      </rPr>
      <t>use pull down arrows for program and request type</t>
    </r>
  </si>
  <si>
    <t>CLIENT NAME</t>
  </si>
  <si>
    <t>YOUR NAME</t>
  </si>
  <si>
    <t>Your Email Address</t>
  </si>
  <si>
    <t>Does Client have a SPEND DOWN??</t>
  </si>
  <si>
    <t>Y / N</t>
  </si>
  <si>
    <t>Does Client Have a REP PAYEE?</t>
  </si>
  <si>
    <t>if Yes, What is the Rep Payee's Name and phone number?</t>
  </si>
  <si>
    <t>NAME / Phone</t>
  </si>
  <si>
    <t>Authorized Date Span - *MUST use first and last days of month or sheet will round down, and funds will be short.</t>
  </si>
  <si>
    <t>Total # of months</t>
  </si>
  <si>
    <t>0160-xxxx-xxxx-xxxx</t>
  </si>
  <si>
    <t>Qty of cards</t>
  </si>
  <si>
    <t>Cost / Month</t>
  </si>
  <si>
    <t>PICK ONLY 1 FOR QUANTITY &amp;  FILL IN FULL MONTH DATES FOR                                                                                                    SHEET TO ACCURATELY CALCULATE TOTAL COST</t>
  </si>
  <si>
    <r>
      <rPr>
        <b/>
        <sz val="12"/>
        <color theme="1"/>
        <rFont val="Calibri"/>
        <family val="2"/>
        <scheme val="minor"/>
      </rPr>
      <t>METRO TRANSIT/METRO MOBILITY  GO TO Card</t>
    </r>
    <r>
      <rPr>
        <b/>
        <sz val="10.5"/>
        <color theme="1"/>
        <rFont val="Calibri"/>
        <family val="2"/>
        <scheme val="minor"/>
      </rPr>
      <t xml:space="preserve"> Unit Rate $0.01</t>
    </r>
  </si>
  <si>
    <t>Qty is 1</t>
  </si>
  <si>
    <t>Monthly amount requested for service</t>
  </si>
  <si>
    <t>Merrick</t>
  </si>
  <si>
    <r>
      <t>31 Day</t>
    </r>
    <r>
      <rPr>
        <b/>
        <sz val="9"/>
        <color theme="1"/>
        <rFont val="Calibri"/>
        <family val="2"/>
        <scheme val="minor"/>
      </rPr>
      <t xml:space="preserve"> BUS</t>
    </r>
    <r>
      <rPr>
        <sz val="9"/>
        <color theme="1"/>
        <rFont val="Calibri"/>
        <family val="2"/>
        <scheme val="minor"/>
      </rPr>
      <t xml:space="preserve"> Pass - Limited Mobility </t>
    </r>
    <r>
      <rPr>
        <b/>
        <i/>
        <sz val="9"/>
        <color rgb="FFFF0000"/>
        <rFont val="Calibri"/>
        <family val="2"/>
        <scheme val="minor"/>
      </rPr>
      <t>*Must attach photo ID with"A"or L"endorsment</t>
    </r>
  </si>
  <si>
    <t>Express busses only 31 Day Pass - $3.25 cash value</t>
  </si>
  <si>
    <t>Email: gotocard@merrickinc.org  ATTN: Cont. Trans</t>
  </si>
  <si>
    <t>1/$1</t>
  </si>
  <si>
    <t>00/00/00</t>
  </si>
  <si>
    <t>LYFT  Unit Rate $1.00                      Email lyft@merrickinc.org with questions</t>
  </si>
  <si>
    <t xml:space="preserve"> 31 Day Bus Pass </t>
  </si>
  <si>
    <t xml:space="preserve"> Have Questions?  Call 651-789-6213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</si>
</sst>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0000\-0000\-0000\-000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indexed="10"/>
      <name val="Calibri"/>
      <family val="2"/>
    </font>
    <font>
      <u/>
      <sz val="10"/>
      <color indexed="12"/>
      <name val="Arial"/>
      <family val="2"/>
    </font>
    <font>
      <sz val="10.5"/>
      <color theme="1"/>
      <name val="Calibri"/>
      <family val="2"/>
      <scheme val="minor"/>
    </font>
    <font>
      <sz val="10.5"/>
      <color indexed="10"/>
      <name val="Arial"/>
      <family val="2"/>
    </font>
    <font>
      <b/>
      <sz val="10.5"/>
      <color rgb="FFFF0000"/>
      <name val="Calibri"/>
      <family val="2"/>
      <scheme val="minor"/>
    </font>
    <font>
      <sz val="10.5"/>
      <color rgb="FF2F2F2F"/>
      <name val="Segoe UI Semibold"/>
      <family val="2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3B5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3B5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3B5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" fontId="4" fillId="2" borderId="0" xfId="0" applyNumberFormat="1" applyFont="1" applyFill="1" applyAlignment="1">
      <alignment horizontal="center" vertical="center"/>
    </xf>
    <xf numFmtId="8" fontId="4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" fontId="9" fillId="0" borderId="6" xfId="0" applyNumberFormat="1" applyFont="1" applyBorder="1" applyAlignment="1">
      <alignment horizontal="center"/>
    </xf>
    <xf numFmtId="0" fontId="10" fillId="0" borderId="4" xfId="0" applyFont="1" applyBorder="1"/>
    <xf numFmtId="0" fontId="8" fillId="0" borderId="8" xfId="0" applyFont="1" applyBorder="1" applyAlignment="1">
      <alignment horizontal="right"/>
    </xf>
    <xf numFmtId="0" fontId="6" fillId="0" borderId="14" xfId="0" applyFont="1" applyBorder="1"/>
    <xf numFmtId="0" fontId="6" fillId="0" borderId="4" xfId="0" applyFont="1" applyBorder="1"/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15" xfId="0" applyFont="1" applyBorder="1"/>
    <xf numFmtId="1" fontId="4" fillId="0" borderId="7" xfId="0" applyNumberFormat="1" applyFont="1" applyBorder="1" applyAlignment="1" applyProtection="1">
      <alignment horizontal="center" vertical="center"/>
      <protection locked="0"/>
    </xf>
    <xf numFmtId="165" fontId="6" fillId="0" borderId="8" xfId="1" applyNumberFormat="1" applyFont="1" applyFill="1" applyBorder="1" applyProtection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165" fontId="6" fillId="0" borderId="11" xfId="1" applyNumberFormat="1" applyFont="1" applyFill="1" applyBorder="1" applyProtection="1"/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8" fontId="6" fillId="0" borderId="3" xfId="0" applyNumberFormat="1" applyFont="1" applyBorder="1"/>
    <xf numFmtId="38" fontId="6" fillId="0" borderId="3" xfId="0" applyNumberFormat="1" applyFont="1" applyBorder="1"/>
    <xf numFmtId="165" fontId="6" fillId="0" borderId="3" xfId="0" applyNumberFormat="1" applyFont="1" applyBorder="1"/>
    <xf numFmtId="1" fontId="6" fillId="0" borderId="3" xfId="0" applyNumberFormat="1" applyFont="1" applyBorder="1"/>
    <xf numFmtId="165" fontId="6" fillId="0" borderId="3" xfId="0" applyNumberFormat="1" applyFont="1" applyBorder="1" applyAlignment="1">
      <alignment horizontal="center"/>
    </xf>
    <xf numFmtId="1" fontId="11" fillId="0" borderId="3" xfId="0" applyNumberFormat="1" applyFont="1" applyBorder="1" applyAlignment="1" applyProtection="1">
      <alignment horizontal="center" vertical="center"/>
      <protection locked="0"/>
    </xf>
    <xf numFmtId="8" fontId="4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6" fillId="0" borderId="23" xfId="0" applyFont="1" applyBorder="1"/>
    <xf numFmtId="16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8" fontId="4" fillId="0" borderId="32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 wrapText="1"/>
    </xf>
    <xf numFmtId="0" fontId="1" fillId="11" borderId="11" xfId="0" applyFont="1" applyFill="1" applyBorder="1"/>
    <xf numFmtId="0" fontId="6" fillId="11" borderId="1" xfId="0" applyFont="1" applyFill="1" applyBorder="1"/>
    <xf numFmtId="0" fontId="6" fillId="11" borderId="13" xfId="0" applyFont="1" applyFill="1" applyBorder="1"/>
    <xf numFmtId="0" fontId="10" fillId="6" borderId="11" xfId="0" applyFont="1" applyFill="1" applyBorder="1"/>
    <xf numFmtId="0" fontId="6" fillId="6" borderId="1" xfId="0" applyFont="1" applyFill="1" applyBorder="1"/>
    <xf numFmtId="0" fontId="6" fillId="6" borderId="13" xfId="0" applyFont="1" applyFill="1" applyBorder="1"/>
    <xf numFmtId="0" fontId="0" fillId="0" borderId="8" xfId="0" applyBorder="1"/>
    <xf numFmtId="0" fontId="0" fillId="0" borderId="5" xfId="0" applyBorder="1"/>
    <xf numFmtId="0" fontId="8" fillId="0" borderId="5" xfId="0" applyFont="1" applyBorder="1" applyProtection="1">
      <protection locked="0"/>
    </xf>
    <xf numFmtId="0" fontId="6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2" xfId="0" applyFont="1" applyBorder="1"/>
    <xf numFmtId="0" fontId="21" fillId="0" borderId="15" xfId="0" applyFont="1" applyBorder="1"/>
    <xf numFmtId="0" fontId="6" fillId="0" borderId="17" xfId="0" applyFont="1" applyBorder="1"/>
    <xf numFmtId="12" fontId="6" fillId="0" borderId="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top"/>
    </xf>
    <xf numFmtId="0" fontId="6" fillId="0" borderId="23" xfId="0" applyFont="1" applyBorder="1" applyAlignment="1">
      <alignment horizontal="right"/>
    </xf>
    <xf numFmtId="0" fontId="20" fillId="0" borderId="3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10" fillId="9" borderId="17" xfId="0" applyFont="1" applyFill="1" applyBorder="1" applyAlignment="1">
      <alignment horizontal="center"/>
    </xf>
    <xf numFmtId="0" fontId="10" fillId="9" borderId="3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0" fillId="8" borderId="26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7" fillId="0" borderId="0" xfId="0" applyFont="1" applyAlignment="1">
      <alignment horizontal="right" vertical="center" wrapText="1"/>
    </xf>
    <xf numFmtId="0" fontId="18" fillId="10" borderId="2" xfId="0" applyFont="1" applyFill="1" applyBorder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8" fillId="0" borderId="19" xfId="0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right"/>
    </xf>
    <xf numFmtId="0" fontId="14" fillId="0" borderId="1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top" wrapText="1"/>
      <protection locked="0"/>
    </xf>
    <xf numFmtId="0" fontId="14" fillId="0" borderId="14" xfId="0" applyFont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166" fontId="8" fillId="0" borderId="8" xfId="0" applyNumberFormat="1" applyFont="1" applyBorder="1" applyAlignment="1" applyProtection="1">
      <alignment horizontal="center"/>
      <protection locked="0"/>
    </xf>
    <xf numFmtId="166" fontId="8" fillId="0" borderId="5" xfId="0" applyNumberFormat="1" applyFont="1" applyBorder="1" applyAlignment="1" applyProtection="1">
      <alignment horizontal="center"/>
      <protection locked="0"/>
    </xf>
    <xf numFmtId="166" fontId="8" fillId="0" borderId="6" xfId="0" applyNumberFormat="1" applyFont="1" applyBorder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165" fontId="1" fillId="5" borderId="4" xfId="1" applyNumberFormat="1" applyFont="1" applyFill="1" applyBorder="1" applyAlignment="1" applyProtection="1">
      <alignment horizontal="center"/>
    </xf>
    <xf numFmtId="44" fontId="1" fillId="5" borderId="0" xfId="1" applyFont="1" applyFill="1" applyAlignment="1" applyProtection="1">
      <alignment horizontal="center"/>
    </xf>
    <xf numFmtId="49" fontId="4" fillId="2" borderId="21" xfId="2" applyNumberFormat="1" applyFont="1" applyFill="1" applyBorder="1" applyAlignment="1" applyProtection="1">
      <alignment horizontal="center" vertical="center"/>
      <protection locked="0"/>
    </xf>
    <xf numFmtId="49" fontId="7" fillId="2" borderId="2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21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164" fontId="4" fillId="2" borderId="31" xfId="0" applyNumberFormat="1" applyFont="1" applyFill="1" applyBorder="1" applyAlignment="1" applyProtection="1">
      <alignment horizontal="center" vertical="center"/>
      <protection locked="0"/>
    </xf>
    <xf numFmtId="16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85430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630" cy="847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activeCell="E31" sqref="E31"/>
    </sheetView>
  </sheetViews>
  <sheetFormatPr defaultColWidth="12.5703125" defaultRowHeight="15" x14ac:dyDescent="0.25"/>
  <sheetData>
    <row r="1" spans="1:10" ht="18.75" customHeight="1" x14ac:dyDescent="0.3">
      <c r="C1" s="78" t="s">
        <v>0</v>
      </c>
      <c r="D1" s="78"/>
      <c r="E1" s="78"/>
      <c r="F1" s="78"/>
      <c r="G1" s="78"/>
      <c r="H1" s="78"/>
    </row>
    <row r="2" spans="1:10" ht="15.75" x14ac:dyDescent="0.25">
      <c r="C2" s="79" t="s">
        <v>48</v>
      </c>
      <c r="D2" s="79"/>
      <c r="E2" s="79"/>
      <c r="F2" s="79"/>
      <c r="G2" s="79"/>
      <c r="H2" s="79"/>
    </row>
    <row r="3" spans="1:10" x14ac:dyDescent="0.25">
      <c r="C3" s="79" t="s">
        <v>75</v>
      </c>
      <c r="D3" s="79"/>
      <c r="E3" s="79"/>
      <c r="F3" s="79"/>
      <c r="G3" s="79"/>
      <c r="H3" s="79"/>
    </row>
    <row r="4" spans="1:10" ht="17.25" customHeight="1" x14ac:dyDescent="0.25">
      <c r="B4" s="87" t="s">
        <v>49</v>
      </c>
      <c r="C4" s="87"/>
      <c r="D4" s="87"/>
      <c r="E4" s="87"/>
      <c r="F4" s="87"/>
      <c r="G4" s="87"/>
      <c r="H4" s="87"/>
      <c r="I4" s="51"/>
      <c r="J4" s="51"/>
    </row>
    <row r="5" spans="1:10" ht="33.75" customHeight="1" thickBot="1" x14ac:dyDescent="0.35">
      <c r="A5" s="83" t="s">
        <v>70</v>
      </c>
      <c r="B5" s="83"/>
      <c r="C5" s="83"/>
      <c r="D5" s="83"/>
      <c r="E5" s="83"/>
      <c r="F5" s="83"/>
      <c r="G5" s="88"/>
      <c r="H5" s="89"/>
    </row>
    <row r="6" spans="1:10" x14ac:dyDescent="0.25">
      <c r="A6" s="80" t="s">
        <v>38</v>
      </c>
      <c r="B6" s="81"/>
      <c r="C6" s="81"/>
      <c r="D6" s="82"/>
      <c r="E6" s="84" t="s">
        <v>5</v>
      </c>
      <c r="F6" s="85"/>
      <c r="G6" s="85"/>
      <c r="H6" s="86"/>
    </row>
    <row r="7" spans="1:10" x14ac:dyDescent="0.25">
      <c r="A7" s="45" t="s">
        <v>47</v>
      </c>
      <c r="B7" s="74" t="s">
        <v>50</v>
      </c>
      <c r="C7" s="74"/>
      <c r="D7" s="90"/>
      <c r="E7" s="43" t="s">
        <v>43</v>
      </c>
      <c r="F7" s="74" t="s">
        <v>51</v>
      </c>
      <c r="G7" s="74"/>
      <c r="H7" s="90"/>
    </row>
    <row r="8" spans="1:10" x14ac:dyDescent="0.25">
      <c r="A8" s="119" t="s">
        <v>1</v>
      </c>
      <c r="B8" s="68"/>
      <c r="C8" s="42" t="s">
        <v>10</v>
      </c>
      <c r="D8" s="46" t="s">
        <v>11</v>
      </c>
      <c r="E8" s="43" t="s">
        <v>6</v>
      </c>
      <c r="F8" s="37" t="s">
        <v>11</v>
      </c>
      <c r="G8" s="37" t="s">
        <v>11</v>
      </c>
      <c r="H8" s="38"/>
    </row>
    <row r="9" spans="1:10" ht="15.75" thickBot="1" x14ac:dyDescent="0.3">
      <c r="A9" s="120" t="s">
        <v>2</v>
      </c>
      <c r="B9" s="121"/>
      <c r="C9" s="108" t="s">
        <v>12</v>
      </c>
      <c r="D9" s="109"/>
      <c r="E9" s="44" t="s">
        <v>7</v>
      </c>
      <c r="F9" s="113" t="s">
        <v>52</v>
      </c>
      <c r="G9" s="114"/>
      <c r="H9" s="115"/>
    </row>
    <row r="10" spans="1:10" x14ac:dyDescent="0.25">
      <c r="A10" s="68" t="s">
        <v>3</v>
      </c>
      <c r="B10" s="68"/>
      <c r="C10" s="118" t="s">
        <v>45</v>
      </c>
      <c r="D10" s="118"/>
      <c r="E10" s="118"/>
      <c r="F10" s="118"/>
      <c r="G10" s="41" t="s">
        <v>8</v>
      </c>
      <c r="H10" s="41" t="s">
        <v>9</v>
      </c>
    </row>
    <row r="11" spans="1:10" x14ac:dyDescent="0.25">
      <c r="A11" s="91" t="s">
        <v>4</v>
      </c>
      <c r="B11" s="91"/>
      <c r="C11" s="74" t="s">
        <v>46</v>
      </c>
      <c r="D11" s="74"/>
      <c r="E11" s="74"/>
      <c r="F11" s="74"/>
      <c r="G11" s="39" t="s">
        <v>13</v>
      </c>
      <c r="H11" s="40" t="s">
        <v>32</v>
      </c>
    </row>
    <row r="12" spans="1:10" x14ac:dyDescent="0.25">
      <c r="A12" s="73" t="s">
        <v>53</v>
      </c>
      <c r="B12" s="73"/>
      <c r="C12" s="73"/>
      <c r="D12" s="73"/>
      <c r="E12" s="74" t="s">
        <v>54</v>
      </c>
      <c r="F12" s="74"/>
    </row>
    <row r="13" spans="1:10" x14ac:dyDescent="0.25">
      <c r="A13" s="77" t="s">
        <v>55</v>
      </c>
      <c r="B13" s="77"/>
      <c r="C13" s="77"/>
      <c r="D13" s="77"/>
      <c r="E13" s="75" t="s">
        <v>54</v>
      </c>
      <c r="F13" s="75"/>
    </row>
    <row r="14" spans="1:10" x14ac:dyDescent="0.25">
      <c r="A14" s="76" t="s">
        <v>56</v>
      </c>
      <c r="B14" s="76"/>
      <c r="C14" s="76"/>
      <c r="D14" s="76"/>
      <c r="E14" s="74" t="s">
        <v>57</v>
      </c>
      <c r="F14" s="74"/>
      <c r="G14" s="74"/>
      <c r="H14" s="74"/>
    </row>
    <row r="15" spans="1:10" ht="15" customHeight="1" thickBot="1" x14ac:dyDescent="0.3">
      <c r="A15" s="1"/>
      <c r="B15" s="1"/>
      <c r="C15" s="1"/>
      <c r="D15" s="1"/>
      <c r="E15" s="1"/>
      <c r="F15" s="1"/>
      <c r="G15" s="1"/>
      <c r="H15" s="1"/>
    </row>
    <row r="16" spans="1:10" ht="31.5" customHeight="1" thickBot="1" x14ac:dyDescent="0.3">
      <c r="A16" s="104" t="s">
        <v>58</v>
      </c>
      <c r="B16" s="105"/>
      <c r="C16" s="105"/>
      <c r="D16" s="105"/>
      <c r="E16" s="48" t="s">
        <v>59</v>
      </c>
      <c r="F16" s="1"/>
      <c r="G16" s="69" t="s">
        <v>44</v>
      </c>
      <c r="H16" s="116" t="s">
        <v>10</v>
      </c>
    </row>
    <row r="17" spans="1:14" ht="16.5" customHeight="1" thickBot="1" x14ac:dyDescent="0.35">
      <c r="A17" s="9" t="s">
        <v>14</v>
      </c>
      <c r="B17" s="8" t="s">
        <v>72</v>
      </c>
      <c r="C17" s="10" t="s">
        <v>15</v>
      </c>
      <c r="D17" s="8" t="s">
        <v>72</v>
      </c>
      <c r="E17" s="11" t="e">
        <f>DATEDIF(B17, D17+1, "m")</f>
        <v>#VALUE!</v>
      </c>
      <c r="F17" s="1"/>
      <c r="G17" s="70"/>
      <c r="H17" s="117"/>
    </row>
    <row r="18" spans="1:14" ht="16.5" customHeight="1" thickBot="1" x14ac:dyDescent="0.3">
      <c r="A18" s="1"/>
      <c r="B18" s="1"/>
      <c r="C18" s="1"/>
      <c r="D18" s="1"/>
      <c r="E18" s="1"/>
      <c r="F18" s="1"/>
      <c r="G18" s="1"/>
      <c r="H18" s="1"/>
    </row>
    <row r="19" spans="1:14" ht="17.25" customHeight="1" thickBot="1" x14ac:dyDescent="0.3">
      <c r="A19" s="55" t="s">
        <v>64</v>
      </c>
      <c r="B19" s="56"/>
      <c r="C19" s="56"/>
      <c r="D19" s="56"/>
      <c r="E19" s="56"/>
      <c r="F19" s="56"/>
      <c r="G19" s="56"/>
      <c r="H19" s="57"/>
    </row>
    <row r="20" spans="1:14" ht="15.75" thickBot="1" x14ac:dyDescent="0.3">
      <c r="A20" s="12" t="s">
        <v>37</v>
      </c>
      <c r="B20" s="1"/>
      <c r="C20" s="1"/>
      <c r="D20" s="13" t="s">
        <v>18</v>
      </c>
      <c r="E20" s="101" t="s">
        <v>60</v>
      </c>
      <c r="F20" s="102"/>
      <c r="G20" s="103"/>
      <c r="H20" s="14"/>
    </row>
    <row r="21" spans="1:14" ht="15.75" thickBot="1" x14ac:dyDescent="0.3">
      <c r="A21" s="15" t="s">
        <v>61</v>
      </c>
      <c r="B21" s="3" t="s">
        <v>62</v>
      </c>
      <c r="C21" s="3" t="s">
        <v>16</v>
      </c>
      <c r="D21" s="1" t="s">
        <v>17</v>
      </c>
      <c r="E21" s="1"/>
      <c r="F21" s="1"/>
      <c r="G21" s="1"/>
      <c r="H21" s="14"/>
    </row>
    <row r="22" spans="1:14" ht="15.75" thickBot="1" x14ac:dyDescent="0.3">
      <c r="A22" s="50">
        <v>0</v>
      </c>
      <c r="B22" s="49">
        <v>0</v>
      </c>
      <c r="C22" s="61" t="s">
        <v>42</v>
      </c>
      <c r="D22" s="65" t="s">
        <v>41</v>
      </c>
      <c r="E22" s="65"/>
      <c r="F22" s="65"/>
      <c r="G22" s="65"/>
      <c r="H22" s="65"/>
    </row>
    <row r="23" spans="1:14" ht="15.75" thickBot="1" x14ac:dyDescent="0.3">
      <c r="A23" s="16">
        <v>0</v>
      </c>
      <c r="B23" s="21">
        <v>36</v>
      </c>
      <c r="C23" s="17">
        <v>3600</v>
      </c>
      <c r="D23" s="62" t="s">
        <v>68</v>
      </c>
      <c r="E23" s="63"/>
      <c r="F23" s="63"/>
      <c r="G23" s="63"/>
      <c r="H23" s="64"/>
    </row>
    <row r="24" spans="1:14" ht="15.75" thickBot="1" x14ac:dyDescent="0.3">
      <c r="A24" s="20">
        <v>0</v>
      </c>
      <c r="B24" s="21">
        <v>65</v>
      </c>
      <c r="C24" s="17">
        <v>6500</v>
      </c>
      <c r="D24" s="22" t="s">
        <v>74</v>
      </c>
      <c r="E24" s="23"/>
      <c r="F24" s="23"/>
      <c r="G24" s="23"/>
      <c r="H24" s="24"/>
    </row>
    <row r="25" spans="1:14" ht="15.75" thickBot="1" x14ac:dyDescent="0.3">
      <c r="A25" s="20"/>
      <c r="B25" s="21"/>
      <c r="C25" s="17"/>
      <c r="D25" s="22"/>
      <c r="E25" s="23"/>
      <c r="F25" s="23"/>
      <c r="G25" s="23"/>
      <c r="H25" s="24"/>
    </row>
    <row r="26" spans="1:14" ht="15.75" thickBot="1" x14ac:dyDescent="0.3">
      <c r="A26" s="20">
        <v>0</v>
      </c>
      <c r="B26" s="25">
        <v>120</v>
      </c>
      <c r="C26" s="26">
        <v>12000</v>
      </c>
      <c r="D26" s="15" t="s">
        <v>69</v>
      </c>
      <c r="E26" s="18"/>
      <c r="F26" s="18"/>
      <c r="G26" s="18"/>
      <c r="H26" s="19"/>
    </row>
    <row r="27" spans="1:14" ht="29.25" thickBot="1" x14ac:dyDescent="0.3">
      <c r="A27" s="27" t="s">
        <v>19</v>
      </c>
      <c r="B27" s="27" t="s">
        <v>20</v>
      </c>
      <c r="C27" s="35" t="s">
        <v>21</v>
      </c>
      <c r="D27" s="27" t="s">
        <v>22</v>
      </c>
      <c r="F27" s="36"/>
      <c r="G27" s="2" t="s">
        <v>40</v>
      </c>
      <c r="H27" s="2" t="s">
        <v>23</v>
      </c>
    </row>
    <row r="28" spans="1:14" ht="15.75" thickBot="1" x14ac:dyDescent="0.3">
      <c r="A28" s="28">
        <f>(A22*B22)+(A23*B23)+(A24*B24)+(A25*B25)+(A26*B26)</f>
        <v>0</v>
      </c>
      <c r="B28" s="29">
        <f>A28*100</f>
        <v>0</v>
      </c>
      <c r="C28" s="30">
        <f>IF((A22+A23+A24+A25+A26)&gt;0,20,0)</f>
        <v>0</v>
      </c>
      <c r="D28" s="28">
        <f>A28+C28</f>
        <v>0</v>
      </c>
      <c r="E28" s="18"/>
      <c r="F28" s="30"/>
      <c r="G28" s="31">
        <f>(D28+F28)*100</f>
        <v>0</v>
      </c>
      <c r="H28" s="32" t="e">
        <f>(D28*E17)</f>
        <v>#VALUE!</v>
      </c>
    </row>
    <row r="29" spans="1:14" ht="30.75" customHeight="1" thickBot="1" x14ac:dyDescent="0.3">
      <c r="A29" s="1"/>
      <c r="B29" s="1"/>
      <c r="C29" s="3"/>
      <c r="D29" s="1"/>
      <c r="E29" s="1"/>
      <c r="F29" s="1"/>
      <c r="G29" s="1"/>
      <c r="H29" s="1"/>
      <c r="N29" t="s">
        <v>67</v>
      </c>
    </row>
    <row r="30" spans="1:14" ht="16.5" thickBot="1" x14ac:dyDescent="0.3">
      <c r="A30" s="52" t="s">
        <v>73</v>
      </c>
      <c r="B30" s="53"/>
      <c r="C30" s="53"/>
      <c r="D30" s="53"/>
      <c r="E30" s="53"/>
      <c r="F30" s="53"/>
      <c r="G30" s="53"/>
      <c r="H30" s="54"/>
    </row>
    <row r="31" spans="1:14" ht="15.75" thickBot="1" x14ac:dyDescent="0.3">
      <c r="B31" s="58"/>
      <c r="C31" s="59"/>
      <c r="D31" s="59"/>
      <c r="E31" s="60"/>
      <c r="F31" s="60"/>
      <c r="G31" s="60"/>
      <c r="H31" s="24"/>
    </row>
    <row r="32" spans="1:14" ht="15" customHeight="1" thickBot="1" x14ac:dyDescent="0.3">
      <c r="A32" s="15" t="s">
        <v>65</v>
      </c>
      <c r="B32" s="3" t="s">
        <v>62</v>
      </c>
      <c r="C32" s="3" t="s">
        <v>16</v>
      </c>
      <c r="D32" s="1" t="s">
        <v>17</v>
      </c>
      <c r="E32" s="1"/>
      <c r="F32" s="1"/>
      <c r="G32" s="1"/>
      <c r="H32" s="14"/>
    </row>
    <row r="33" spans="1:8" ht="15.75" thickBot="1" x14ac:dyDescent="0.3">
      <c r="A33" s="33">
        <v>0</v>
      </c>
      <c r="B33" s="34">
        <v>0</v>
      </c>
      <c r="C33" s="66" t="s">
        <v>71</v>
      </c>
      <c r="D33" s="110" t="s">
        <v>66</v>
      </c>
      <c r="E33" s="111"/>
      <c r="F33" s="111"/>
      <c r="G33" s="111"/>
      <c r="H33" s="112"/>
    </row>
    <row r="34" spans="1:8" ht="29.25" thickBot="1" x14ac:dyDescent="0.3">
      <c r="A34" s="27" t="s">
        <v>19</v>
      </c>
      <c r="B34" s="27" t="s">
        <v>20</v>
      </c>
      <c r="C34" s="35" t="s">
        <v>21</v>
      </c>
      <c r="D34" s="27" t="s">
        <v>22</v>
      </c>
      <c r="F34" s="36"/>
      <c r="G34" s="2" t="s">
        <v>40</v>
      </c>
      <c r="H34" s="2" t="s">
        <v>23</v>
      </c>
    </row>
    <row r="35" spans="1:8" ht="15.75" thickBot="1" x14ac:dyDescent="0.3">
      <c r="A35" s="28">
        <f>A33*B33</f>
        <v>0</v>
      </c>
      <c r="B35" s="29">
        <f>A35*1</f>
        <v>0</v>
      </c>
      <c r="C35" s="30">
        <f>IF(A33&gt;0,25,0)</f>
        <v>0</v>
      </c>
      <c r="D35" s="28">
        <f>A35+C35</f>
        <v>0</v>
      </c>
      <c r="E35" s="18"/>
      <c r="F35" s="30"/>
      <c r="G35" s="31">
        <f>(D35+F35)*100</f>
        <v>0</v>
      </c>
      <c r="H35" s="32" t="e">
        <f>(D35*E17)</f>
        <v>#VALUE!</v>
      </c>
    </row>
    <row r="36" spans="1:8" ht="10.5" customHeight="1" thickBot="1" x14ac:dyDescent="0.3">
      <c r="A36" s="4"/>
      <c r="B36" s="5"/>
      <c r="C36" s="3"/>
      <c r="D36" s="1"/>
      <c r="E36" s="1"/>
      <c r="F36" s="1"/>
      <c r="G36" s="1"/>
      <c r="H36" s="1"/>
    </row>
    <row r="37" spans="1:8" ht="30" customHeight="1" x14ac:dyDescent="0.25">
      <c r="A37" s="6" t="s">
        <v>36</v>
      </c>
      <c r="B37" s="92"/>
      <c r="C37" s="93"/>
      <c r="D37" s="93"/>
      <c r="E37" s="94"/>
      <c r="F37" s="47" t="s">
        <v>39</v>
      </c>
      <c r="G37" s="71" t="s">
        <v>24</v>
      </c>
      <c r="H37" s="72"/>
    </row>
    <row r="38" spans="1:8" ht="25.5" customHeight="1" thickBot="1" x14ac:dyDescent="0.3">
      <c r="A38" s="7"/>
      <c r="B38" s="95"/>
      <c r="C38" s="96"/>
      <c r="D38" s="96"/>
      <c r="E38" s="97"/>
      <c r="F38" s="67" t="e">
        <f>G38*1</f>
        <v>#VALUE!</v>
      </c>
      <c r="G38" s="106" t="e">
        <f>H35+H28</f>
        <v>#VALUE!</v>
      </c>
      <c r="H38" s="107"/>
    </row>
    <row r="39" spans="1:8" ht="35.25" customHeight="1" thickBot="1" x14ac:dyDescent="0.3">
      <c r="A39" s="98" t="s">
        <v>63</v>
      </c>
      <c r="B39" s="99"/>
      <c r="C39" s="99"/>
      <c r="D39" s="99"/>
      <c r="E39" s="99"/>
      <c r="F39" s="99"/>
      <c r="G39" s="99"/>
      <c r="H39" s="100"/>
    </row>
  </sheetData>
  <sheetProtection algorithmName="SHA-512" hashValue="Y4aYw3SaqlnvTDDxGVIgB1mS90Hld6ZSmfefKDBbfZf6puiFzj87/CJ/s2S60MNDmPCJBwNYRxl5oirHDUxg+Q==" saltValue="BxAALwXQuTqhEzYeSlLATw==" spinCount="100000" sheet="1" selectLockedCells="1"/>
  <protectedRanges>
    <protectedRange sqref="C8" name="Range3_1"/>
    <protectedRange sqref="C9" name="Range3_2"/>
    <protectedRange sqref="C9:D9" name="Range1"/>
    <protectedRange sqref="C9:D9" name="Range2"/>
    <protectedRange sqref="F8:G8" name="Range3_3"/>
    <protectedRange sqref="H5" name="Range3_1_2"/>
  </protectedRanges>
  <mergeCells count="33">
    <mergeCell ref="B7:D7"/>
    <mergeCell ref="A11:B11"/>
    <mergeCell ref="B37:E38"/>
    <mergeCell ref="A39:H39"/>
    <mergeCell ref="E20:G20"/>
    <mergeCell ref="A16:D16"/>
    <mergeCell ref="G38:H38"/>
    <mergeCell ref="C9:D9"/>
    <mergeCell ref="D33:H33"/>
    <mergeCell ref="F9:H9"/>
    <mergeCell ref="H16:H17"/>
    <mergeCell ref="C10:F10"/>
    <mergeCell ref="C11:F11"/>
    <mergeCell ref="F7:H7"/>
    <mergeCell ref="A8:B8"/>
    <mergeCell ref="A9:B9"/>
    <mergeCell ref="C1:H1"/>
    <mergeCell ref="C2:H2"/>
    <mergeCell ref="C3:H3"/>
    <mergeCell ref="A6:D6"/>
    <mergeCell ref="A5:F5"/>
    <mergeCell ref="E6:H6"/>
    <mergeCell ref="B4:H4"/>
    <mergeCell ref="G5:H5"/>
    <mergeCell ref="A10:B10"/>
    <mergeCell ref="G16:G17"/>
    <mergeCell ref="G37:H37"/>
    <mergeCell ref="A12:D12"/>
    <mergeCell ref="E12:F12"/>
    <mergeCell ref="E13:F13"/>
    <mergeCell ref="A14:D14"/>
    <mergeCell ref="E14:H14"/>
    <mergeCell ref="A13:D13"/>
  </mergeCells>
  <dataValidations count="6">
    <dataValidation type="whole" operator="greaterThanOrEqual" showInputMessage="1" showErrorMessage="1" error="Value must be equal or greater than ZERO" sqref="A36 A22:A26 A33" xr:uid="{00000000-0002-0000-0000-000000000000}">
      <formula1>0</formula1>
    </dataValidation>
    <dataValidation type="textLength" showInputMessage="1" showErrorMessage="1" sqref="D8" xr:uid="{00000000-0002-0000-0000-000001000000}">
      <formula1>10</formula1>
      <formula2>12</formula2>
    </dataValidation>
    <dataValidation type="textLength" operator="equal" allowBlank="1" showInputMessage="1" showErrorMessage="1" sqref="C9:D9" xr:uid="{00000000-0002-0000-0000-000002000000}">
      <formula1>8</formula1>
    </dataValidation>
    <dataValidation type="list" allowBlank="1" showInputMessage="1" showErrorMessage="1" sqref="H11" xr:uid="{00000000-0002-0000-0000-000003000000}">
      <formula1>SELECT</formula1>
    </dataValidation>
    <dataValidation type="list" allowBlank="1" showInputMessage="1" showErrorMessage="1" sqref="G11" xr:uid="{00000000-0002-0000-0000-000004000000}">
      <formula1>PROGRAM</formula1>
    </dataValidation>
    <dataValidation type="textLength" allowBlank="1" showInputMessage="1" showErrorMessage="1" sqref="F8:H8" xr:uid="{00000000-0002-0000-0000-000005000000}">
      <formula1>10</formula1>
      <formula2>12</formula2>
    </dataValidation>
  </dataValidations>
  <pageMargins left="0.25" right="0.2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" sqref="B1:B4"/>
    </sheetView>
  </sheetViews>
  <sheetFormatPr defaultRowHeight="15" x14ac:dyDescent="0.25"/>
  <sheetData>
    <row r="1" spans="1:2" x14ac:dyDescent="0.25">
      <c r="A1" t="s">
        <v>13</v>
      </c>
      <c r="B1" t="s">
        <v>32</v>
      </c>
    </row>
    <row r="2" spans="1:2" x14ac:dyDescent="0.25">
      <c r="A2" t="s">
        <v>25</v>
      </c>
      <c r="B2" t="s">
        <v>33</v>
      </c>
    </row>
    <row r="3" spans="1:2" x14ac:dyDescent="0.25">
      <c r="A3" t="s">
        <v>26</v>
      </c>
      <c r="B3" t="s">
        <v>34</v>
      </c>
    </row>
    <row r="4" spans="1:2" x14ac:dyDescent="0.25">
      <c r="A4" t="s">
        <v>27</v>
      </c>
      <c r="B4" t="s">
        <v>35</v>
      </c>
    </row>
    <row r="5" spans="1:2" x14ac:dyDescent="0.25">
      <c r="A5" t="s">
        <v>28</v>
      </c>
    </row>
    <row r="6" spans="1:2" x14ac:dyDescent="0.25">
      <c r="A6" t="s">
        <v>29</v>
      </c>
    </row>
    <row r="7" spans="1:2" x14ac:dyDescent="0.25">
      <c r="A7" t="s">
        <v>30</v>
      </c>
    </row>
    <row r="8" spans="1:2" x14ac:dyDescent="0.25">
      <c r="A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PROGRAM</vt:lpstr>
      <vt:lpstr>SELECT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</dc:creator>
  <cp:lastModifiedBy>Tammy Miller</cp:lastModifiedBy>
  <cp:lastPrinted>2022-01-11T12:41:10Z</cp:lastPrinted>
  <dcterms:created xsi:type="dcterms:W3CDTF">2016-10-03T20:40:42Z</dcterms:created>
  <dcterms:modified xsi:type="dcterms:W3CDTF">2025-01-02T16:50:52Z</dcterms:modified>
</cp:coreProperties>
</file>